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50" windowWidth="15480" windowHeight="10815" activeTab="0"/>
  </bookViews>
  <sheets>
    <sheet name="bon de commande 2023" sheetId="1" r:id="rId1"/>
  </sheets>
  <definedNames>
    <definedName name="_xlnm.Print_Area" localSheetId="0">'bon de commande 2023'!$A$1:$I$60,'bon de commande 2023'!$K$1:$W$60</definedName>
  </definedNames>
  <calcPr fullCalcOnLoad="1"/>
</workbook>
</file>

<file path=xl/sharedStrings.xml><?xml version="1.0" encoding="utf-8"?>
<sst xmlns="http://schemas.openxmlformats.org/spreadsheetml/2006/main" count="240" uniqueCount="222">
  <si>
    <t>Violette de Florence</t>
  </si>
  <si>
    <t>Coqueret du Pérou</t>
  </si>
  <si>
    <t>Lemon</t>
  </si>
  <si>
    <t>Verte de Milan</t>
  </si>
  <si>
    <t>Ronde de Nice</t>
  </si>
  <si>
    <t>Cocozelle</t>
  </si>
  <si>
    <t>Potimarron</t>
  </si>
  <si>
    <t>Cerise de terre</t>
  </si>
  <si>
    <t>Courgette jaune</t>
  </si>
  <si>
    <t>Cantaloup Charentais</t>
  </si>
  <si>
    <t>Pastèque sugar baby</t>
  </si>
  <si>
    <t>Rollison's télégraph</t>
  </si>
  <si>
    <t>Butternut</t>
  </si>
  <si>
    <t>Longue de Nice</t>
  </si>
  <si>
    <t>Généreux</t>
  </si>
  <si>
    <t>Petit Marseillais</t>
  </si>
  <si>
    <t>Doux d'Espagne</t>
  </si>
  <si>
    <t>Doux des Landes</t>
  </si>
  <si>
    <t>Marmande</t>
  </si>
  <si>
    <t>Saint Pierre</t>
  </si>
  <si>
    <t>Des Andes</t>
  </si>
  <si>
    <t>Burbank</t>
  </si>
  <si>
    <t>Brandywine</t>
  </si>
  <si>
    <t>Grégori Altaï</t>
  </si>
  <si>
    <t>Noire de Crimée</t>
  </si>
  <si>
    <t>Cerise noire</t>
  </si>
  <si>
    <t>Rose de Berne</t>
  </si>
  <si>
    <t>Anna Russian</t>
  </si>
  <si>
    <t>Valencia</t>
  </si>
  <si>
    <t>Auriga</t>
  </si>
  <si>
    <t>Ananas</t>
  </si>
  <si>
    <t>Miel du Mexique</t>
  </si>
  <si>
    <t>Coriandre</t>
  </si>
  <si>
    <t>Ache des montagnes</t>
  </si>
  <si>
    <t>Poivrons</t>
  </si>
  <si>
    <t>Piments</t>
  </si>
  <si>
    <t>Tomates</t>
  </si>
  <si>
    <t>Physalis</t>
  </si>
  <si>
    <t>Courgettes</t>
  </si>
  <si>
    <t>Courges</t>
  </si>
  <si>
    <t>Concombres</t>
  </si>
  <si>
    <t>Aubergines</t>
  </si>
  <si>
    <t>Grosse jaune</t>
  </si>
  <si>
    <t>Longue violette hâtive</t>
  </si>
  <si>
    <t>Tagète nématicide</t>
  </si>
  <si>
    <t>Muscade de Provence</t>
  </si>
  <si>
    <t>Tomatillo violet</t>
  </si>
  <si>
    <t>Tomatillo vert</t>
  </si>
  <si>
    <t>Beefsteak</t>
  </si>
  <si>
    <t>La marocaine</t>
  </si>
  <si>
    <t>Cœur de Bœuf orange</t>
  </si>
  <si>
    <t>Des Andes jaunes</t>
  </si>
  <si>
    <t>Jaune St-Vincent</t>
  </si>
  <si>
    <t>Striped german</t>
  </si>
  <si>
    <t>Striped cavern</t>
  </si>
  <si>
    <t>Black prince</t>
  </si>
  <si>
    <t>Cherokee purple</t>
  </si>
  <si>
    <t>Evergreen</t>
  </si>
  <si>
    <t>Green zebra</t>
  </si>
  <si>
    <t>Délice du jardinier</t>
  </si>
  <si>
    <t>Poire rouge</t>
  </si>
  <si>
    <t>Poire jaune</t>
  </si>
  <si>
    <t>Mirabelle jaune</t>
  </si>
  <si>
    <t>Raisin vert</t>
  </si>
  <si>
    <t>Prune noire</t>
  </si>
  <si>
    <t>Tomate groseille</t>
  </si>
  <si>
    <t>Basilic marseillais</t>
  </si>
  <si>
    <t>Basilic pourpre</t>
  </si>
  <si>
    <t>Aneth</t>
  </si>
  <si>
    <t>Aubergine de Toulouse</t>
  </si>
  <si>
    <t>California wonder rouge</t>
  </si>
  <si>
    <t>Rhubarbe</t>
  </si>
  <si>
    <t>Fleurs comestibles</t>
  </si>
  <si>
    <t>tomates rouges</t>
  </si>
  <si>
    <t>Royale de Guineaux</t>
  </si>
  <si>
    <t>tomates orange</t>
  </si>
  <si>
    <t>tomates jaunes</t>
  </si>
  <si>
    <t>tomates bigarrées</t>
  </si>
  <si>
    <t>tomates miniatures</t>
  </si>
  <si>
    <t>Rocotillo</t>
  </si>
  <si>
    <t xml:space="preserve">Royal black </t>
  </si>
  <si>
    <t>plants pour un total de :</t>
  </si>
  <si>
    <t>Agastache</t>
  </si>
  <si>
    <t>Tagète pumila</t>
  </si>
  <si>
    <t>Basilic grand vert</t>
  </si>
  <si>
    <t>Persil frisé</t>
  </si>
  <si>
    <t>Tomate du voyageur</t>
  </si>
  <si>
    <t>Rosa bianca</t>
  </si>
  <si>
    <t>Slim Jim</t>
  </si>
  <si>
    <t>Listada de Gandia</t>
  </si>
  <si>
    <t>Bleue P20</t>
  </si>
  <si>
    <t>Poivron tomate rouge</t>
  </si>
  <si>
    <t>Origan</t>
  </si>
  <si>
    <t>Ciboulette</t>
  </si>
  <si>
    <t>Coriandre vietnamienne</t>
  </si>
  <si>
    <t>Dourga/longue blanche</t>
  </si>
  <si>
    <t>Marketmore</t>
  </si>
  <si>
    <t>Trompette d'Albenga</t>
  </si>
  <si>
    <t>Rosa quartz</t>
  </si>
  <si>
    <t>Bonbon Pfefferoni</t>
  </si>
  <si>
    <t>Mara des bois</t>
  </si>
  <si>
    <t>Charlotte</t>
  </si>
  <si>
    <t>Padron</t>
  </si>
  <si>
    <t>Corno di toro jaune</t>
  </si>
  <si>
    <t>Capucine impératrice</t>
  </si>
  <si>
    <t>Oeuf blanc</t>
  </si>
  <si>
    <t>2,00 € le plant</t>
  </si>
  <si>
    <t>mail:</t>
  </si>
  <si>
    <t>Consoude</t>
  </si>
  <si>
    <t>Basilic citronnelle</t>
  </si>
  <si>
    <t>Basilic cannelle</t>
  </si>
  <si>
    <t>Physalis                       X</t>
  </si>
  <si>
    <t>Cœur de bœuf</t>
  </si>
  <si>
    <t>Merveille des marchés</t>
  </si>
  <si>
    <t>Potiron écarlate (russe)</t>
  </si>
  <si>
    <t>Dix doigts de Naples</t>
  </si>
  <si>
    <t>Concombre Arménien</t>
  </si>
  <si>
    <t>Black beauty</t>
  </si>
  <si>
    <t>Estragon</t>
  </si>
  <si>
    <t>Verveine</t>
  </si>
  <si>
    <t>Aromatiques</t>
  </si>
  <si>
    <t>3,50 € le plant</t>
  </si>
  <si>
    <t>Lieu de retrait de votre commande,au choix:</t>
  </si>
  <si>
    <t>Aromatiques  vivaces  X</t>
  </si>
  <si>
    <t>Aromatiques                X</t>
  </si>
  <si>
    <t>Fraisiers</t>
  </si>
  <si>
    <t>Beauté blanche Canada</t>
  </si>
  <si>
    <t>tomates roses ou blanche</t>
  </si>
  <si>
    <t>Ordono</t>
  </si>
  <si>
    <t>Petits becs</t>
  </si>
  <si>
    <t>Monstrueuse New-York</t>
  </si>
  <si>
    <t>Figiel</t>
  </si>
  <si>
    <t>Belle de nuit</t>
  </si>
  <si>
    <t>Ciflorette</t>
  </si>
  <si>
    <t>Violetta</t>
  </si>
  <si>
    <t>Total général</t>
  </si>
  <si>
    <t>Fleurs pour le potager X</t>
  </si>
  <si>
    <t>Fleurs Comestibles     X</t>
  </si>
  <si>
    <t>( 10 € forfaitaire à partir de 100 € d'achat)</t>
  </si>
  <si>
    <t>Habanero red tropical</t>
  </si>
  <si>
    <t>Patates douces</t>
  </si>
  <si>
    <t>Bonita</t>
  </si>
  <si>
    <t>Orléans</t>
  </si>
  <si>
    <t>Sakura</t>
  </si>
  <si>
    <t xml:space="preserve">frais de préparation </t>
  </si>
  <si>
    <t>Herbes à manger</t>
  </si>
  <si>
    <r>
      <t xml:space="preserve">Fleurs pour le potager                                </t>
    </r>
    <r>
      <rPr>
        <sz val="10"/>
        <rFont val="Arial"/>
        <family val="2"/>
      </rPr>
      <t>2,20 € le plant</t>
    </r>
  </si>
  <si>
    <t>Soleil du Mexique</t>
  </si>
  <si>
    <t>1,80 € le plant</t>
  </si>
  <si>
    <t xml:space="preserve"> </t>
  </si>
  <si>
    <t>Amaranthe queue renard</t>
  </si>
  <si>
    <t>Commande minimum : 20 plants</t>
  </si>
  <si>
    <t>California orange</t>
  </si>
  <si>
    <t>Ipomée rouge cardinale</t>
  </si>
  <si>
    <t>Evangeline</t>
  </si>
  <si>
    <t>Fenouil bronze</t>
  </si>
  <si>
    <t>4,00 € le plant</t>
  </si>
  <si>
    <t>Framboisier                 X</t>
  </si>
  <si>
    <t>Mme Moutot</t>
  </si>
  <si>
    <t>Total                             X</t>
  </si>
  <si>
    <t>.</t>
  </si>
  <si>
    <t>Poirée blanche</t>
  </si>
  <si>
    <t>Poirée rouge</t>
  </si>
  <si>
    <t>Poirée jaune</t>
  </si>
  <si>
    <t>Roquette sauvage</t>
  </si>
  <si>
    <t>Framboisier</t>
  </si>
  <si>
    <t>Framboisier Zéva</t>
  </si>
  <si>
    <t>Fraisiers                      X</t>
  </si>
  <si>
    <t>Melons et pastèques</t>
  </si>
  <si>
    <t>à Roquedur à la pépinière:</t>
  </si>
  <si>
    <t>Patates douces           X</t>
  </si>
  <si>
    <t>Bourrache bleue</t>
  </si>
  <si>
    <r>
      <t xml:space="preserve"> </t>
    </r>
    <r>
      <rPr>
        <sz val="11"/>
        <rFont val="Arial"/>
        <family val="2"/>
      </rPr>
      <t>Envoyez à contact@plantspotagers.com</t>
    </r>
  </si>
  <si>
    <t>à une Fête des plantes ou un RDV livraison:</t>
  </si>
  <si>
    <t>pas de frais de préparation pour les commandes</t>
  </si>
  <si>
    <t>prises à la pépinière ou livrées au Vigan.</t>
  </si>
  <si>
    <t>Commandes assurées sous réserve de disponibilité des plants</t>
  </si>
  <si>
    <t>Remplacer une variété manquante par une autre équivalente?</t>
  </si>
  <si>
    <t>Herbes à manger        X</t>
  </si>
  <si>
    <t>Cerise</t>
  </si>
  <si>
    <t>Espelette</t>
  </si>
  <si>
    <t>Végétarien</t>
  </si>
  <si>
    <t>Cayenne</t>
  </si>
  <si>
    <t>Basilic sacré de Thailande</t>
  </si>
  <si>
    <t>Roma</t>
  </si>
  <si>
    <t>3,00 € le plant</t>
  </si>
  <si>
    <t>TVA 5,5 % inclus</t>
  </si>
  <si>
    <t>2 € le plant</t>
  </si>
  <si>
    <t>tomates noires ou vertes</t>
  </si>
  <si>
    <t>Melon et pastèques</t>
  </si>
  <si>
    <t xml:space="preserve">Menthe </t>
  </si>
  <si>
    <t>Zinnia élégans</t>
  </si>
  <si>
    <r>
      <t xml:space="preserve">Aromatiques vivaces                    </t>
    </r>
    <r>
      <rPr>
        <sz val="10"/>
        <rFont val="Arial"/>
        <family val="2"/>
      </rPr>
      <t xml:space="preserve">              3,00 € le plant</t>
    </r>
  </si>
  <si>
    <t>Souci orange d'Ollioules</t>
  </si>
  <si>
    <t>Pastèque Crimson sweet</t>
  </si>
  <si>
    <t>Bon de commande 2024 page 1</t>
  </si>
  <si>
    <t>Bon de commande 2024 page 2 ex</t>
  </si>
  <si>
    <t>Hungarian hot wax</t>
  </si>
  <si>
    <t>Carré jaune d'Asti</t>
  </si>
  <si>
    <t>Capucine spit fire</t>
  </si>
  <si>
    <t>Persil plat</t>
  </si>
  <si>
    <t>Cirafine</t>
  </si>
  <si>
    <t>Thym ordinaire</t>
  </si>
  <si>
    <t>Citronnelle de Madagascar</t>
  </si>
  <si>
    <t>Cosmos blanc</t>
  </si>
  <si>
    <t>Cosmos bipenné</t>
  </si>
  <si>
    <t>Amaranthe rouge</t>
  </si>
  <si>
    <t>Orchidée du pauvre</t>
  </si>
  <si>
    <t>Basilic fin vert</t>
  </si>
  <si>
    <r>
      <rPr>
        <sz val="12"/>
        <rFont val="Arial"/>
        <family val="2"/>
      </rPr>
      <t>Vivace en</t>
    </r>
    <r>
      <rPr>
        <sz val="11"/>
        <rFont val="Arial"/>
        <family val="2"/>
      </rPr>
      <t xml:space="preserve"> pot </t>
    </r>
  </si>
  <si>
    <t>6,00 € le pot</t>
  </si>
  <si>
    <t>2,50 € le plant</t>
  </si>
  <si>
    <t xml:space="preserve">                      2,50 € le plant</t>
  </si>
  <si>
    <t xml:space="preserve">  </t>
  </si>
  <si>
    <t xml:space="preserve">       sur notre stand et à la pépinière</t>
  </si>
  <si>
    <t xml:space="preserve">               Vous trouverez d'autres variétés et curiosités hors bon de commande</t>
  </si>
  <si>
    <t xml:space="preserve">date: </t>
  </si>
  <si>
    <t xml:space="preserve">lieu: </t>
  </si>
  <si>
    <t xml:space="preserve">Nom: </t>
  </si>
  <si>
    <t xml:space="preserve">Adresse: </t>
  </si>
  <si>
    <t xml:space="preserve">Tél: </t>
  </si>
  <si>
    <t>Consoude                   X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</si>
</sst>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#,##0.00\ [$€-1]"/>
    <numFmt numFmtId="169" formatCode="#,##0.00\ &quot;€&quot;"/>
    <numFmt numFmtId="170" formatCode="#,##0\ [$€-1]"/>
    <numFmt numFmtId="171" formatCode="#,##0.0\ [$€-1]"/>
    <numFmt numFmtId="172" formatCode="#,##0.0\ &quot;€&quot;"/>
    <numFmt numFmtId="173" formatCode="&quot;Vrai&quot;;&quot;Vrai&quot;;&quot;Faux&quot;"/>
    <numFmt numFmtId="174" formatCode="&quot;Actif&quot;;&quot;Actif&quot;;&quot;Inactif&quot;"/>
    <numFmt numFmtId="175" formatCode="#,##0\ &quot;€&quot;"/>
    <numFmt numFmtId="176" formatCode="[$€-2]\ #,##0.00_);[Red]\([$€-2]\ #,##0.00\)"/>
    <numFmt numFmtId="177" formatCode="[$-40C]dddd\ d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2"/>
      <name val="Arial"/>
      <family val="2"/>
    </font>
    <font>
      <u val="single"/>
      <sz val="11"/>
      <color indexed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4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2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>
      <alignment/>
    </xf>
    <xf numFmtId="168" fontId="3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 applyProtection="1">
      <alignment horizontal="center"/>
      <protection/>
    </xf>
    <xf numFmtId="3" fontId="4" fillId="0" borderId="12" xfId="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171" fontId="6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3" fontId="6" fillId="0" borderId="13" xfId="0" applyNumberFormat="1" applyFont="1" applyBorder="1" applyAlignment="1" applyProtection="1">
      <alignment horizontal="right"/>
      <protection locked="0"/>
    </xf>
    <xf numFmtId="168" fontId="3" fillId="34" borderId="0" xfId="0" applyNumberFormat="1" applyFont="1" applyFill="1" applyBorder="1" applyAlignment="1">
      <alignment/>
    </xf>
    <xf numFmtId="168" fontId="0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8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6" fillId="0" borderId="13" xfId="0" applyFont="1" applyBorder="1" applyAlignment="1">
      <alignment horizontal="left"/>
    </xf>
    <xf numFmtId="0" fontId="0" fillId="34" borderId="0" xfId="0" applyFont="1" applyFill="1" applyAlignment="1">
      <alignment horizontal="right" vertical="center"/>
    </xf>
    <xf numFmtId="0" fontId="9" fillId="34" borderId="0" xfId="0" applyFont="1" applyFill="1" applyBorder="1" applyAlignment="1">
      <alignment vertical="center"/>
    </xf>
    <xf numFmtId="3" fontId="6" fillId="33" borderId="13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right"/>
      <protection locked="0"/>
    </xf>
    <xf numFmtId="3" fontId="6" fillId="0" borderId="10" xfId="0" applyNumberFormat="1" applyFont="1" applyBorder="1" applyAlignment="1" applyProtection="1">
      <alignment horizontal="center"/>
      <protection/>
    </xf>
    <xf numFmtId="3" fontId="6" fillId="0" borderId="11" xfId="0" applyNumberFormat="1" applyFont="1" applyBorder="1" applyAlignment="1" applyProtection="1">
      <alignment horizontal="center"/>
      <protection/>
    </xf>
    <xf numFmtId="3" fontId="6" fillId="0" borderId="16" xfId="0" applyNumberFormat="1" applyFont="1" applyBorder="1" applyAlignment="1" applyProtection="1">
      <alignment horizontal="right"/>
      <protection locked="0"/>
    </xf>
    <xf numFmtId="1" fontId="6" fillId="0" borderId="13" xfId="0" applyNumberFormat="1" applyFont="1" applyBorder="1" applyAlignment="1" applyProtection="1">
      <alignment horizontal="right"/>
      <protection locked="0"/>
    </xf>
    <xf numFmtId="0" fontId="9" fillId="34" borderId="10" xfId="0" applyFont="1" applyFill="1" applyBorder="1" applyAlignment="1">
      <alignment vertical="center"/>
    </xf>
    <xf numFmtId="3" fontId="10" fillId="33" borderId="13" xfId="0" applyNumberFormat="1" applyFont="1" applyFill="1" applyBorder="1" applyAlignment="1" applyProtection="1">
      <alignment horizontal="right"/>
      <protection locked="0"/>
    </xf>
    <xf numFmtId="169" fontId="0" fillId="0" borderId="0" xfId="0" applyNumberFormat="1" applyAlignment="1">
      <alignment/>
    </xf>
    <xf numFmtId="169" fontId="6" fillId="0" borderId="17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3" fillId="34" borderId="0" xfId="0" applyNumberFormat="1" applyFont="1" applyFill="1" applyAlignment="1">
      <alignment/>
    </xf>
    <xf numFmtId="0" fontId="6" fillId="0" borderId="13" xfId="0" applyNumberFormat="1" applyFont="1" applyBorder="1" applyAlignment="1" applyProtection="1">
      <alignment horizontal="right"/>
      <protection locked="0"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3" fillId="34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6" fillId="0" borderId="13" xfId="0" applyNumberFormat="1" applyFont="1" applyBorder="1" applyAlignment="1" applyProtection="1" quotePrefix="1">
      <alignment horizontal="right"/>
      <protection locked="0"/>
    </xf>
    <xf numFmtId="0" fontId="0" fillId="0" borderId="0" xfId="0" applyNumberForma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6" fillId="33" borderId="13" xfId="0" applyNumberFormat="1" applyFont="1" applyFill="1" applyBorder="1" applyAlignment="1" applyProtection="1">
      <alignment horizontal="right"/>
      <protection locked="0"/>
    </xf>
    <xf numFmtId="0" fontId="5" fillId="34" borderId="0" xfId="0" applyNumberFormat="1" applyFont="1" applyFill="1" applyBorder="1" applyAlignment="1">
      <alignment/>
    </xf>
    <xf numFmtId="0" fontId="5" fillId="34" borderId="0" xfId="44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169" fontId="6" fillId="0" borderId="12" xfId="0" applyNumberFormat="1" applyFont="1" applyBorder="1" applyAlignment="1">
      <alignment/>
    </xf>
    <xf numFmtId="169" fontId="6" fillId="0" borderId="18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35" borderId="13" xfId="0" applyNumberFormat="1" applyFont="1" applyFill="1" applyBorder="1" applyAlignment="1">
      <alignment/>
    </xf>
    <xf numFmtId="3" fontId="6" fillId="35" borderId="15" xfId="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169" fontId="6" fillId="35" borderId="16" xfId="0" applyNumberFormat="1" applyFont="1" applyFill="1" applyBorder="1" applyAlignment="1">
      <alignment/>
    </xf>
    <xf numFmtId="169" fontId="6" fillId="35" borderId="16" xfId="0" applyNumberFormat="1" applyFont="1" applyFill="1" applyBorder="1" applyAlignment="1">
      <alignment horizontal="right"/>
    </xf>
    <xf numFmtId="168" fontId="6" fillId="35" borderId="13" xfId="0" applyNumberFormat="1" applyFont="1" applyFill="1" applyBorder="1" applyAlignment="1" applyProtection="1">
      <alignment/>
      <protection/>
    </xf>
    <xf numFmtId="1" fontId="6" fillId="35" borderId="13" xfId="0" applyNumberFormat="1" applyFont="1" applyFill="1" applyBorder="1" applyAlignment="1">
      <alignment/>
    </xf>
    <xf numFmtId="169" fontId="6" fillId="35" borderId="13" xfId="0" applyNumberFormat="1" applyFont="1" applyFill="1" applyBorder="1" applyAlignment="1">
      <alignment/>
    </xf>
    <xf numFmtId="1" fontId="6" fillId="35" borderId="15" xfId="0" applyNumberFormat="1" applyFont="1" applyFill="1" applyBorder="1" applyAlignment="1">
      <alignment/>
    </xf>
    <xf numFmtId="3" fontId="6" fillId="35" borderId="19" xfId="0" applyNumberFormat="1" applyFont="1" applyFill="1" applyBorder="1" applyAlignment="1">
      <alignment/>
    </xf>
    <xf numFmtId="3" fontId="6" fillId="35" borderId="20" xfId="0" applyNumberFormat="1" applyFont="1" applyFill="1" applyBorder="1" applyAlignment="1">
      <alignment/>
    </xf>
    <xf numFmtId="0" fontId="6" fillId="35" borderId="21" xfId="0" applyFont="1" applyFill="1" applyBorder="1" applyAlignment="1">
      <alignment/>
    </xf>
    <xf numFmtId="169" fontId="6" fillId="35" borderId="21" xfId="0" applyNumberFormat="1" applyFont="1" applyFill="1" applyBorder="1" applyAlignment="1">
      <alignment/>
    </xf>
    <xf numFmtId="169" fontId="6" fillId="35" borderId="19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6" borderId="0" xfId="0" applyFill="1" applyAlignment="1">
      <alignment/>
    </xf>
    <xf numFmtId="0" fontId="11" fillId="0" borderId="0" xfId="0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Border="1" applyAlignment="1" applyProtection="1">
      <alignment horizontal="right"/>
      <protection/>
    </xf>
    <xf numFmtId="0" fontId="0" fillId="0" borderId="13" xfId="0" applyBorder="1" applyAlignment="1">
      <alignment/>
    </xf>
    <xf numFmtId="1" fontId="6" fillId="34" borderId="0" xfId="0" applyNumberFormat="1" applyFont="1" applyFill="1" applyBorder="1" applyAlignment="1" applyProtection="1">
      <alignment horizontal="right"/>
      <protection/>
    </xf>
    <xf numFmtId="1" fontId="6" fillId="35" borderId="17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6" borderId="0" xfId="0" applyFont="1" applyFill="1" applyAlignment="1">
      <alignment/>
    </xf>
    <xf numFmtId="0" fontId="6" fillId="36" borderId="0" xfId="0" applyFont="1" applyFill="1" applyAlignment="1">
      <alignment/>
    </xf>
    <xf numFmtId="1" fontId="6" fillId="36" borderId="17" xfId="0" applyNumberFormat="1" applyFont="1" applyFill="1" applyBorder="1" applyAlignment="1">
      <alignment/>
    </xf>
    <xf numFmtId="0" fontId="6" fillId="36" borderId="17" xfId="0" applyFont="1" applyFill="1" applyBorder="1" applyAlignment="1">
      <alignment/>
    </xf>
    <xf numFmtId="169" fontId="6" fillId="36" borderId="17" xfId="0" applyNumberFormat="1" applyFont="1" applyFill="1" applyBorder="1" applyAlignment="1">
      <alignment/>
    </xf>
    <xf numFmtId="169" fontId="6" fillId="35" borderId="13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>
      <alignment horizontal="right"/>
    </xf>
    <xf numFmtId="169" fontId="6" fillId="0" borderId="17" xfId="0" applyNumberFormat="1" applyFont="1" applyFill="1" applyBorder="1" applyAlignment="1">
      <alignment horizontal="right"/>
    </xf>
    <xf numFmtId="8" fontId="6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34" borderId="10" xfId="0" applyFill="1" applyBorder="1" applyAlignment="1">
      <alignment/>
    </xf>
    <xf numFmtId="1" fontId="6" fillId="36" borderId="0" xfId="0" applyNumberFormat="1" applyFont="1" applyFill="1" applyBorder="1" applyAlignment="1" applyProtection="1">
      <alignment horizontal="right"/>
      <protection/>
    </xf>
    <xf numFmtId="1" fontId="6" fillId="36" borderId="11" xfId="0" applyNumberFormat="1" applyFont="1" applyFill="1" applyBorder="1" applyAlignment="1">
      <alignment/>
    </xf>
    <xf numFmtId="0" fontId="6" fillId="36" borderId="11" xfId="0" applyFont="1" applyFill="1" applyBorder="1" applyAlignment="1">
      <alignment/>
    </xf>
    <xf numFmtId="169" fontId="6" fillId="36" borderId="11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0" fontId="6" fillId="36" borderId="0" xfId="0" applyFont="1" applyFill="1" applyBorder="1" applyAlignment="1">
      <alignment/>
    </xf>
    <xf numFmtId="169" fontId="6" fillId="36" borderId="0" xfId="0" applyNumberFormat="1" applyFont="1" applyFill="1" applyBorder="1" applyAlignment="1">
      <alignment/>
    </xf>
    <xf numFmtId="1" fontId="6" fillId="0" borderId="0" xfId="0" applyNumberFormat="1" applyFont="1" applyBorder="1" applyAlignment="1" applyProtection="1">
      <alignment horizontal="right"/>
      <protection locked="0"/>
    </xf>
    <xf numFmtId="3" fontId="6" fillId="0" borderId="12" xfId="0" applyNumberFormat="1" applyFont="1" applyBorder="1" applyAlignment="1" applyProtection="1">
      <alignment horizontal="right"/>
      <protection locked="0"/>
    </xf>
    <xf numFmtId="0" fontId="0" fillId="0" borderId="13" xfId="0" applyNumberForma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1" fontId="6" fillId="0" borderId="13" xfId="0" applyNumberFormat="1" applyFont="1" applyBorder="1" applyAlignment="1" applyProtection="1">
      <alignment horizontal="right" vertical="center"/>
      <protection locked="0"/>
    </xf>
    <xf numFmtId="0" fontId="9" fillId="34" borderId="0" xfId="0" applyFont="1" applyFill="1" applyBorder="1" applyAlignment="1">
      <alignment horizontal="left" vertical="center"/>
    </xf>
    <xf numFmtId="0" fontId="6" fillId="0" borderId="17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0" fillId="35" borderId="11" xfId="0" applyFill="1" applyBorder="1" applyAlignment="1">
      <alignment/>
    </xf>
    <xf numFmtId="169" fontId="0" fillId="35" borderId="11" xfId="0" applyNumberFormat="1" applyFill="1" applyBorder="1" applyAlignment="1">
      <alignment/>
    </xf>
    <xf numFmtId="9" fontId="0" fillId="35" borderId="11" xfId="0" applyNumberFormat="1" applyFill="1" applyBorder="1" applyAlignment="1">
      <alignment/>
    </xf>
    <xf numFmtId="0" fontId="6" fillId="35" borderId="15" xfId="0" applyFont="1" applyFill="1" applyBorder="1" applyAlignment="1">
      <alignment/>
    </xf>
    <xf numFmtId="9" fontId="6" fillId="35" borderId="11" xfId="0" applyNumberFormat="1" applyFont="1" applyFill="1" applyBorder="1" applyAlignment="1">
      <alignment/>
    </xf>
    <xf numFmtId="0" fontId="12" fillId="0" borderId="0" xfId="46" applyFont="1" applyAlignment="1" applyProtection="1">
      <alignment/>
      <protection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34" borderId="0" xfId="0" applyFont="1" applyFill="1" applyAlignment="1">
      <alignment horizontal="left"/>
    </xf>
    <xf numFmtId="0" fontId="6" fillId="36" borderId="13" xfId="0" applyFont="1" applyFill="1" applyBorder="1" applyAlignment="1">
      <alignment horizontal="left" vertical="center"/>
    </xf>
    <xf numFmtId="3" fontId="6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/>
      <protection locked="0"/>
    </xf>
    <xf numFmtId="0" fontId="6" fillId="36" borderId="13" xfId="0" applyFont="1" applyFill="1" applyBorder="1" applyAlignment="1" applyProtection="1">
      <alignment horizontal="right" vertical="center"/>
      <protection locked="0"/>
    </xf>
    <xf numFmtId="0" fontId="9" fillId="0" borderId="22" xfId="0" applyFont="1" applyBorder="1" applyAlignment="1" applyProtection="1">
      <alignment horizontal="right"/>
      <protection locked="0"/>
    </xf>
    <xf numFmtId="0" fontId="9" fillId="0" borderId="13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vertical="center"/>
    </xf>
    <xf numFmtId="0" fontId="6" fillId="0" borderId="22" xfId="0" applyNumberFormat="1" applyFont="1" applyBorder="1" applyAlignment="1" applyProtection="1">
      <alignment horizontal="right"/>
      <protection locked="0"/>
    </xf>
    <xf numFmtId="0" fontId="6" fillId="35" borderId="13" xfId="0" applyFont="1" applyFill="1" applyBorder="1" applyAlignment="1">
      <alignment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6" fillId="36" borderId="13" xfId="0" applyNumberFormat="1" applyFont="1" applyFill="1" applyBorder="1" applyAlignment="1">
      <alignment/>
    </xf>
    <xf numFmtId="3" fontId="6" fillId="36" borderId="15" xfId="0" applyNumberFormat="1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6" fillId="35" borderId="16" xfId="0" applyFont="1" applyFill="1" applyBorder="1" applyAlignment="1">
      <alignment horizontal="left"/>
    </xf>
    <xf numFmtId="0" fontId="0" fillId="36" borderId="0" xfId="0" applyNumberFormat="1" applyFill="1" applyBorder="1" applyAlignment="1" applyProtection="1">
      <alignment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4" fontId="9" fillId="0" borderId="0" xfId="0" applyNumberFormat="1" applyFont="1" applyBorder="1" applyAlignment="1" applyProtection="1">
      <alignment horizontal="left" vertical="center"/>
      <protection locked="0"/>
    </xf>
    <xf numFmtId="8" fontId="6" fillId="36" borderId="22" xfId="0" applyNumberFormat="1" applyFont="1" applyFill="1" applyBorder="1" applyAlignment="1">
      <alignment horizontal="left" vertical="center"/>
    </xf>
    <xf numFmtId="0" fontId="51" fillId="0" borderId="17" xfId="0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5" fillId="0" borderId="0" xfId="0" applyNumberFormat="1" applyFont="1" applyBorder="1" applyAlignment="1">
      <alignment/>
    </xf>
    <xf numFmtId="169" fontId="6" fillId="36" borderId="12" xfId="0" applyNumberFormat="1" applyFont="1" applyFill="1" applyBorder="1" applyAlignment="1">
      <alignment/>
    </xf>
    <xf numFmtId="168" fontId="6" fillId="36" borderId="0" xfId="0" applyNumberFormat="1" applyFont="1" applyFill="1" applyBorder="1" applyAlignment="1">
      <alignment/>
    </xf>
    <xf numFmtId="0" fontId="0" fillId="0" borderId="25" xfId="0" applyNumberFormat="1" applyFont="1" applyBorder="1" applyAlignment="1">
      <alignment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6" fillId="36" borderId="13" xfId="0" applyFont="1" applyFill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6" fillId="33" borderId="15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>
      <alignment/>
    </xf>
    <xf numFmtId="0" fontId="6" fillId="0" borderId="17" xfId="0" applyNumberFormat="1" applyFont="1" applyBorder="1" applyAlignment="1" applyProtection="1">
      <alignment horizontal="right"/>
      <protection locked="0"/>
    </xf>
    <xf numFmtId="1" fontId="6" fillId="0" borderId="17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0" fillId="36" borderId="0" xfId="0" applyFont="1" applyFill="1" applyAlignment="1">
      <alignment horizontal="right" vertical="center"/>
    </xf>
    <xf numFmtId="0" fontId="9" fillId="36" borderId="0" xfId="0" applyFont="1" applyFill="1" applyBorder="1" applyAlignment="1">
      <alignment horizontal="left" vertical="center"/>
    </xf>
    <xf numFmtId="0" fontId="9" fillId="36" borderId="0" xfId="0" applyFont="1" applyFill="1" applyAlignment="1">
      <alignment horizontal="left"/>
    </xf>
    <xf numFmtId="0" fontId="0" fillId="36" borderId="0" xfId="0" applyFill="1" applyBorder="1" applyAlignment="1">
      <alignment/>
    </xf>
    <xf numFmtId="0" fontId="6" fillId="36" borderId="12" xfId="0" applyFont="1" applyFill="1" applyBorder="1" applyAlignment="1" applyProtection="1">
      <alignment horizontal="right" vertical="center"/>
      <protection locked="0"/>
    </xf>
    <xf numFmtId="169" fontId="0" fillId="0" borderId="0" xfId="0" applyNumberFormat="1" applyBorder="1" applyAlignment="1">
      <alignment/>
    </xf>
    <xf numFmtId="3" fontId="6" fillId="0" borderId="13" xfId="0" applyNumberFormat="1" applyFont="1" applyBorder="1" applyAlignment="1" applyProtection="1">
      <alignment horizontal="right"/>
      <protection/>
    </xf>
    <xf numFmtId="1" fontId="6" fillId="0" borderId="13" xfId="0" applyNumberFormat="1" applyFont="1" applyBorder="1" applyAlignment="1" applyProtection="1">
      <alignment horizontal="right"/>
      <protection/>
    </xf>
    <xf numFmtId="3" fontId="6" fillId="36" borderId="22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6" fillId="0" borderId="27" xfId="0" applyFont="1" applyBorder="1" applyAlignment="1">
      <alignment/>
    </xf>
    <xf numFmtId="0" fontId="0" fillId="35" borderId="17" xfId="0" applyFill="1" applyBorder="1" applyAlignment="1">
      <alignment/>
    </xf>
    <xf numFmtId="169" fontId="6" fillId="35" borderId="17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7" fillId="33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0" fillId="33" borderId="16" xfId="0" applyFont="1" applyFill="1" applyBorder="1" applyAlignment="1" applyProtection="1">
      <alignment/>
      <protection locked="0"/>
    </xf>
    <xf numFmtId="3" fontId="4" fillId="0" borderId="27" xfId="0" applyNumberFormat="1" applyFont="1" applyBorder="1" applyAlignment="1" applyProtection="1">
      <alignment horizontal="right"/>
      <protection locked="0"/>
    </xf>
    <xf numFmtId="0" fontId="0" fillId="34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/>
    </xf>
    <xf numFmtId="169" fontId="0" fillId="35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6" fillId="33" borderId="13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35" borderId="0" xfId="0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6" xfId="0" applyFont="1" applyBorder="1" applyAlignment="1">
      <alignment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zoomScalePageLayoutView="0" workbookViewId="0" topLeftCell="A1">
      <selection activeCell="Y10" sqref="Y10"/>
    </sheetView>
  </sheetViews>
  <sheetFormatPr defaultColWidth="11.421875" defaultRowHeight="12.75"/>
  <cols>
    <col min="1" max="1" width="22.7109375" style="0" customWidth="1"/>
    <col min="2" max="2" width="5.00390625" style="59" customWidth="1"/>
    <col min="3" max="3" width="22.7109375" style="0" customWidth="1"/>
    <col min="4" max="4" width="5.00390625" style="0" customWidth="1"/>
    <col min="5" max="5" width="4.00390625" style="2" customWidth="1"/>
    <col min="6" max="6" width="22.7109375" style="0" customWidth="1"/>
    <col min="7" max="7" width="5.28125" style="0" customWidth="1"/>
    <col min="8" max="8" width="24.421875" style="0" customWidth="1"/>
    <col min="9" max="9" width="5.00390625" style="0" customWidth="1"/>
    <col min="10" max="10" width="2.28125" style="0" customWidth="1"/>
    <col min="11" max="11" width="25.00390625" style="0" customWidth="1"/>
    <col min="12" max="12" width="5.00390625" style="59" customWidth="1"/>
    <col min="13" max="13" width="4.140625" style="0" hidden="1" customWidth="1"/>
    <col min="14" max="14" width="27.00390625" style="0" customWidth="1"/>
    <col min="15" max="15" width="5.00390625" style="0" customWidth="1"/>
    <col min="16" max="16" width="3.00390625" style="0" customWidth="1"/>
    <col min="17" max="17" width="3.8515625" style="0" hidden="1" customWidth="1"/>
    <col min="18" max="18" width="2.421875" style="0" customWidth="1"/>
    <col min="19" max="19" width="7.140625" style="0" customWidth="1"/>
    <col min="20" max="20" width="2.8515625" style="0" customWidth="1"/>
    <col min="21" max="21" width="23.421875" style="0" customWidth="1"/>
    <col min="22" max="22" width="7.8515625" style="56" customWidth="1"/>
    <col min="23" max="23" width="11.00390625" style="0" customWidth="1"/>
    <col min="24" max="24" width="5.28125" style="0" customWidth="1"/>
    <col min="25" max="25" width="6.421875" style="0" customWidth="1"/>
  </cols>
  <sheetData>
    <row r="1" spans="1:16" ht="15">
      <c r="A1" s="218" t="s">
        <v>195</v>
      </c>
      <c r="B1" s="218"/>
      <c r="C1" s="218"/>
      <c r="D1" s="218"/>
      <c r="E1" s="18"/>
      <c r="K1" s="218" t="s">
        <v>196</v>
      </c>
      <c r="L1" s="218"/>
      <c r="M1" s="218"/>
      <c r="N1" s="218"/>
      <c r="O1" s="218"/>
      <c r="P1" s="7"/>
    </row>
    <row r="2" spans="1:16" ht="15">
      <c r="A2" s="134"/>
      <c r="B2" s="134"/>
      <c r="C2" s="134"/>
      <c r="D2" s="134"/>
      <c r="E2" s="18"/>
      <c r="K2" s="134"/>
      <c r="L2" s="134"/>
      <c r="M2" s="134"/>
      <c r="N2" s="134"/>
      <c r="O2" s="134"/>
      <c r="P2" s="7"/>
    </row>
    <row r="3" spans="1:30" ht="15">
      <c r="A3" s="54" t="s">
        <v>41</v>
      </c>
      <c r="B3" s="60"/>
      <c r="C3" s="39" t="s">
        <v>187</v>
      </c>
      <c r="D3" s="40"/>
      <c r="F3" s="16" t="s">
        <v>77</v>
      </c>
      <c r="G3" s="50"/>
      <c r="H3" s="19"/>
      <c r="I3" s="74"/>
      <c r="J3" s="33"/>
      <c r="K3" s="184" t="s">
        <v>192</v>
      </c>
      <c r="L3" s="184"/>
      <c r="M3" s="184"/>
      <c r="N3" s="211" t="s">
        <v>121</v>
      </c>
      <c r="O3" s="95"/>
      <c r="P3" s="7"/>
      <c r="S3" s="5"/>
      <c r="T3" s="5"/>
      <c r="U3" s="8"/>
      <c r="V3" s="174"/>
      <c r="W3" s="12"/>
      <c r="Y3" s="3"/>
      <c r="Z3" s="3"/>
      <c r="AA3" s="3"/>
      <c r="AB3" s="3"/>
      <c r="AC3" s="3"/>
      <c r="AD3" s="3"/>
    </row>
    <row r="4" spans="1:30" ht="15.75" customHeight="1">
      <c r="A4" s="21" t="s">
        <v>69</v>
      </c>
      <c r="B4" s="61"/>
      <c r="C4" s="21" t="s">
        <v>130</v>
      </c>
      <c r="D4" s="37"/>
      <c r="F4" s="25" t="s">
        <v>30</v>
      </c>
      <c r="G4" s="37"/>
      <c r="H4" s="21" t="s">
        <v>53</v>
      </c>
      <c r="I4" s="37"/>
      <c r="J4" s="137"/>
      <c r="K4" s="21" t="s">
        <v>82</v>
      </c>
      <c r="L4" s="61"/>
      <c r="M4" s="94"/>
      <c r="N4" s="21" t="s">
        <v>190</v>
      </c>
      <c r="O4" s="53"/>
      <c r="P4" s="11"/>
      <c r="S4" s="158">
        <f>SUM(B11:B13,D11:D13)</f>
        <v>0</v>
      </c>
      <c r="T4" s="159"/>
      <c r="U4" s="160" t="s">
        <v>40</v>
      </c>
      <c r="V4" s="175"/>
      <c r="W4" s="176"/>
      <c r="Y4" s="3"/>
      <c r="AD4" s="3"/>
    </row>
    <row r="5" spans="1:30" ht="15.75" customHeight="1">
      <c r="A5" s="21" t="s">
        <v>117</v>
      </c>
      <c r="B5" s="61"/>
      <c r="C5" s="10" t="s">
        <v>105</v>
      </c>
      <c r="D5" s="37"/>
      <c r="E5" s="20"/>
      <c r="F5" s="21" t="s">
        <v>54</v>
      </c>
      <c r="G5" s="37"/>
      <c r="H5" s="22"/>
      <c r="I5" s="196"/>
      <c r="J5" s="137"/>
      <c r="K5" s="21" t="s">
        <v>33</v>
      </c>
      <c r="L5" s="61"/>
      <c r="M5" s="94"/>
      <c r="N5" s="21" t="s">
        <v>92</v>
      </c>
      <c r="O5" s="53"/>
      <c r="S5" s="27">
        <f>SUM(B16:B17,D16:D17)</f>
        <v>0</v>
      </c>
      <c r="T5" s="28"/>
      <c r="U5" s="29" t="s">
        <v>39</v>
      </c>
      <c r="V5" s="72"/>
      <c r="W5" s="33"/>
      <c r="Y5" s="9"/>
      <c r="AD5" s="3"/>
    </row>
    <row r="6" spans="1:30" ht="15.75" customHeight="1">
      <c r="A6" s="21" t="s">
        <v>95</v>
      </c>
      <c r="B6" s="61"/>
      <c r="C6" s="21" t="s">
        <v>87</v>
      </c>
      <c r="D6" s="37"/>
      <c r="E6" s="20"/>
      <c r="F6" s="16" t="s">
        <v>78</v>
      </c>
      <c r="G6" s="50"/>
      <c r="H6" s="19"/>
      <c r="I6" s="74"/>
      <c r="J6" s="33"/>
      <c r="K6" s="21" t="s">
        <v>93</v>
      </c>
      <c r="L6" s="61"/>
      <c r="M6" s="94"/>
      <c r="N6" s="21" t="s">
        <v>203</v>
      </c>
      <c r="O6" s="53"/>
      <c r="S6" s="27">
        <f>SUM(B20:B22,D20:D21)</f>
        <v>0</v>
      </c>
      <c r="T6" s="28"/>
      <c r="U6" s="29" t="s">
        <v>38</v>
      </c>
      <c r="V6" s="72"/>
      <c r="W6" s="33"/>
      <c r="Y6" s="3"/>
      <c r="AD6" s="3"/>
    </row>
    <row r="7" spans="1:30" ht="15.75" customHeight="1">
      <c r="A7" s="21" t="s">
        <v>89</v>
      </c>
      <c r="B7" s="61"/>
      <c r="C7" s="21" t="s">
        <v>88</v>
      </c>
      <c r="D7" s="37"/>
      <c r="E7" s="120"/>
      <c r="F7" s="25" t="s">
        <v>179</v>
      </c>
      <c r="G7" s="37"/>
      <c r="H7" s="21" t="s">
        <v>61</v>
      </c>
      <c r="I7" s="37"/>
      <c r="J7" s="137"/>
      <c r="K7" s="21" t="s">
        <v>94</v>
      </c>
      <c r="L7" s="61"/>
      <c r="M7" s="94"/>
      <c r="N7" s="21" t="s">
        <v>71</v>
      </c>
      <c r="O7" s="53"/>
      <c r="S7" s="141">
        <f>SUM(B25:B26,D25:D26)</f>
        <v>0</v>
      </c>
      <c r="T7" s="142"/>
      <c r="U7" s="143" t="s">
        <v>189</v>
      </c>
      <c r="V7" s="72"/>
      <c r="W7" s="33"/>
      <c r="Y7" s="3"/>
      <c r="AD7" s="3"/>
    </row>
    <row r="8" spans="1:30" ht="15.75" customHeight="1">
      <c r="A8" s="21" t="s">
        <v>43</v>
      </c>
      <c r="B8" s="61"/>
      <c r="C8" s="21" t="s">
        <v>0</v>
      </c>
      <c r="D8" s="37"/>
      <c r="E8" s="20"/>
      <c r="F8" s="21" t="s">
        <v>25</v>
      </c>
      <c r="G8" s="37"/>
      <c r="H8" s="21" t="s">
        <v>60</v>
      </c>
      <c r="I8" s="37"/>
      <c r="J8" s="137"/>
      <c r="K8" s="21" t="s">
        <v>118</v>
      </c>
      <c r="L8" s="61"/>
      <c r="M8" s="94"/>
      <c r="N8" s="153" t="s">
        <v>202</v>
      </c>
      <c r="O8" s="152"/>
      <c r="S8" s="141">
        <f>SUM(B34:B40,D34:D40,B42:B44,D42,D44,B46:B47,D46:D47,B49:B49,B51:B53,G4:G5,G7:G12,D49,D51:D53,I4,I7:I12)</f>
        <v>0</v>
      </c>
      <c r="T8" s="28"/>
      <c r="U8" s="143" t="s">
        <v>36</v>
      </c>
      <c r="V8" s="72"/>
      <c r="W8" s="33"/>
      <c r="Y8" s="3"/>
      <c r="AD8" s="3"/>
    </row>
    <row r="9" spans="1:30" ht="15.75" customHeight="1">
      <c r="A9" s="170"/>
      <c r="B9" s="62"/>
      <c r="C9" s="110"/>
      <c r="D9" s="110"/>
      <c r="E9" s="17"/>
      <c r="F9" s="21" t="s">
        <v>59</v>
      </c>
      <c r="G9" s="37"/>
      <c r="H9" s="21" t="s">
        <v>64</v>
      </c>
      <c r="I9" s="37"/>
      <c r="J9" s="137"/>
      <c r="K9" s="21" t="s">
        <v>155</v>
      </c>
      <c r="L9" s="61"/>
      <c r="M9" s="139"/>
      <c r="N9" s="136" t="s">
        <v>119</v>
      </c>
      <c r="O9" s="181"/>
      <c r="S9" s="75">
        <f>SUM(S4:S8)</f>
        <v>0</v>
      </c>
      <c r="T9" s="155"/>
      <c r="U9" s="155" t="s">
        <v>159</v>
      </c>
      <c r="V9" s="82">
        <v>1.8</v>
      </c>
      <c r="W9" s="212">
        <f>S9*V9</f>
        <v>0</v>
      </c>
      <c r="Y9" s="3"/>
      <c r="AD9" s="3"/>
    </row>
    <row r="10" spans="1:30" ht="15.75" customHeight="1">
      <c r="A10" s="47" t="s">
        <v>40</v>
      </c>
      <c r="B10" s="63"/>
      <c r="C10" s="44" t="s">
        <v>148</v>
      </c>
      <c r="D10" s="111"/>
      <c r="E10" s="17"/>
      <c r="F10" s="21" t="s">
        <v>131</v>
      </c>
      <c r="G10" s="37"/>
      <c r="H10" s="21" t="s">
        <v>63</v>
      </c>
      <c r="I10" s="37"/>
      <c r="J10" s="137"/>
      <c r="K10" s="33"/>
      <c r="L10" s="92"/>
      <c r="M10" s="2"/>
      <c r="N10" s="33"/>
      <c r="O10" s="93"/>
      <c r="S10" s="203"/>
      <c r="T10" s="204"/>
      <c r="U10" s="204"/>
      <c r="V10" s="202"/>
      <c r="W10" s="201"/>
      <c r="Y10" s="3"/>
      <c r="AD10" s="3"/>
    </row>
    <row r="11" spans="1:30" ht="15.75" customHeight="1">
      <c r="A11" s="21" t="s">
        <v>116</v>
      </c>
      <c r="B11" s="61"/>
      <c r="C11" s="21" t="s">
        <v>96</v>
      </c>
      <c r="D11" s="37"/>
      <c r="E11" s="17"/>
      <c r="F11" s="22" t="s">
        <v>31</v>
      </c>
      <c r="G11" s="37"/>
      <c r="H11" s="22" t="s">
        <v>98</v>
      </c>
      <c r="I11" s="37"/>
      <c r="J11" s="120"/>
      <c r="K11" s="205" t="s">
        <v>209</v>
      </c>
      <c r="L11" s="69"/>
      <c r="M11" s="40"/>
      <c r="N11" s="46" t="s">
        <v>210</v>
      </c>
      <c r="O11" s="40"/>
      <c r="S11" s="27">
        <f>SUM(B4:B8,D4:D8)</f>
        <v>0</v>
      </c>
      <c r="T11" s="28"/>
      <c r="U11" s="29" t="s">
        <v>41</v>
      </c>
      <c r="V11" s="72"/>
      <c r="W11" s="200"/>
      <c r="Y11" s="3"/>
      <c r="AD11" s="3"/>
    </row>
    <row r="12" spans="1:30" ht="15.75" customHeight="1">
      <c r="A12" s="21" t="s">
        <v>14</v>
      </c>
      <c r="B12" s="61"/>
      <c r="C12" s="21" t="s">
        <v>11</v>
      </c>
      <c r="D12" s="37"/>
      <c r="E12" s="17"/>
      <c r="F12" s="22" t="s">
        <v>62</v>
      </c>
      <c r="G12" s="37"/>
      <c r="H12" s="21" t="s">
        <v>65</v>
      </c>
      <c r="I12" s="37"/>
      <c r="J12" s="137"/>
      <c r="K12" s="183" t="s">
        <v>108</v>
      </c>
      <c r="L12" s="206"/>
      <c r="M12" s="207"/>
      <c r="N12" s="208"/>
      <c r="O12" s="55"/>
      <c r="S12" s="27">
        <f>SUM(G22:G26,I22:I26)</f>
        <v>0</v>
      </c>
      <c r="T12" s="28"/>
      <c r="U12" s="29" t="s">
        <v>34</v>
      </c>
      <c r="V12" s="72"/>
      <c r="W12" s="33"/>
      <c r="Y12" s="3"/>
      <c r="AD12" s="3"/>
    </row>
    <row r="13" spans="1:30" ht="15.75" customHeight="1">
      <c r="A13" s="21" t="s">
        <v>2</v>
      </c>
      <c r="B13" s="61"/>
      <c r="C13" s="22"/>
      <c r="D13" s="196"/>
      <c r="E13" s="20"/>
      <c r="I13" s="126"/>
      <c r="J13" s="120"/>
      <c r="K13" s="11"/>
      <c r="L13" s="71"/>
      <c r="S13" s="27">
        <f>SUM(G15:G19,I15:I19)</f>
        <v>0</v>
      </c>
      <c r="T13" s="28"/>
      <c r="U13" s="29" t="s">
        <v>35</v>
      </c>
      <c r="V13" s="73"/>
      <c r="W13" s="74"/>
      <c r="Y13" s="3"/>
      <c r="AD13" s="3"/>
    </row>
    <row r="14" spans="1:30" ht="15.75" customHeight="1">
      <c r="A14" s="12"/>
      <c r="B14" s="64"/>
      <c r="D14" s="110"/>
      <c r="E14" s="20"/>
      <c r="F14" s="47" t="s">
        <v>35</v>
      </c>
      <c r="G14" s="38"/>
      <c r="H14" s="46" t="s">
        <v>187</v>
      </c>
      <c r="I14" s="40"/>
      <c r="J14" s="120"/>
      <c r="K14" s="54" t="s">
        <v>125</v>
      </c>
      <c r="L14" s="69"/>
      <c r="M14" s="40"/>
      <c r="N14" s="46" t="s">
        <v>106</v>
      </c>
      <c r="O14" s="40"/>
      <c r="P14" s="11"/>
      <c r="S14" s="75">
        <f>SUM(S11:S13)</f>
        <v>0</v>
      </c>
      <c r="T14" s="76"/>
      <c r="U14" s="161" t="s">
        <v>159</v>
      </c>
      <c r="V14" s="79">
        <v>2</v>
      </c>
      <c r="W14" s="80">
        <f>S14*V14</f>
        <v>0</v>
      </c>
      <c r="Y14" s="3"/>
      <c r="AD14" s="3"/>
    </row>
    <row r="15" spans="1:30" ht="15.75" customHeight="1">
      <c r="A15" s="47" t="s">
        <v>39</v>
      </c>
      <c r="B15" s="63"/>
      <c r="C15" s="46" t="s">
        <v>148</v>
      </c>
      <c r="D15" s="40"/>
      <c r="E15" s="209"/>
      <c r="F15" s="21" t="s">
        <v>182</v>
      </c>
      <c r="G15" s="37"/>
      <c r="H15" s="21" t="s">
        <v>129</v>
      </c>
      <c r="I15" s="37"/>
      <c r="J15" s="187"/>
      <c r="K15" s="21" t="s">
        <v>101</v>
      </c>
      <c r="L15" s="61"/>
      <c r="N15" s="21" t="s">
        <v>158</v>
      </c>
      <c r="O15" s="37"/>
      <c r="R15" s="2"/>
      <c r="S15" s="31"/>
      <c r="T15" s="31"/>
      <c r="U15" s="31"/>
      <c r="V15" s="57"/>
      <c r="W15" s="31"/>
      <c r="Y15" s="3"/>
      <c r="AD15" s="3"/>
    </row>
    <row r="16" spans="1:30" ht="15.75" customHeight="1">
      <c r="A16" s="21" t="s">
        <v>12</v>
      </c>
      <c r="B16" s="61"/>
      <c r="C16" s="21" t="s">
        <v>45</v>
      </c>
      <c r="D16" s="37"/>
      <c r="E16" s="17"/>
      <c r="F16" s="21" t="s">
        <v>180</v>
      </c>
      <c r="G16" s="37"/>
      <c r="H16" s="21" t="s">
        <v>79</v>
      </c>
      <c r="I16" s="37"/>
      <c r="J16" s="90"/>
      <c r="K16" s="21" t="s">
        <v>133</v>
      </c>
      <c r="L16" s="61"/>
      <c r="N16" s="21" t="s">
        <v>100</v>
      </c>
      <c r="O16" s="37"/>
      <c r="S16" s="75">
        <f>SUM(G29:G31,I29:I31)</f>
        <v>0</v>
      </c>
      <c r="T16" s="76"/>
      <c r="U16" s="77" t="s">
        <v>137</v>
      </c>
      <c r="V16" s="78">
        <v>2.5</v>
      </c>
      <c r="W16" s="82">
        <f>S16*V16</f>
        <v>0</v>
      </c>
      <c r="Y16" s="3"/>
      <c r="AD16" s="3"/>
    </row>
    <row r="17" spans="1:30" ht="15.75" customHeight="1">
      <c r="A17" s="21" t="s">
        <v>13</v>
      </c>
      <c r="B17" s="61"/>
      <c r="C17" s="21" t="s">
        <v>6</v>
      </c>
      <c r="D17" s="37"/>
      <c r="F17" s="21" t="s">
        <v>139</v>
      </c>
      <c r="G17" s="37"/>
      <c r="H17" s="21" t="s">
        <v>80</v>
      </c>
      <c r="I17" s="37"/>
      <c r="J17" s="137"/>
      <c r="K17" s="140" t="s">
        <v>201</v>
      </c>
      <c r="L17" s="154"/>
      <c r="N17" s="167"/>
      <c r="O17" s="198"/>
      <c r="S17" s="81">
        <f>SUM(G34:G38,I34:I38)</f>
        <v>0</v>
      </c>
      <c r="T17" s="83"/>
      <c r="U17" s="77" t="s">
        <v>136</v>
      </c>
      <c r="V17" s="78">
        <v>2.5</v>
      </c>
      <c r="W17" s="82">
        <f>S17*V17</f>
        <v>0</v>
      </c>
      <c r="Y17" s="3"/>
      <c r="AD17" s="3"/>
    </row>
    <row r="18" spans="1:30" ht="15.75" customHeight="1">
      <c r="A18" s="11"/>
      <c r="C18" s="11"/>
      <c r="F18" s="21" t="s">
        <v>128</v>
      </c>
      <c r="G18" s="37"/>
      <c r="H18" s="21" t="s">
        <v>181</v>
      </c>
      <c r="I18" s="37"/>
      <c r="J18" s="120"/>
      <c r="K18" s="168"/>
      <c r="L18" s="169"/>
      <c r="M18" s="110"/>
      <c r="N18" s="110"/>
      <c r="O18" s="170"/>
      <c r="S18" s="81">
        <f>SUM(G41:G42,I41:I42)</f>
        <v>0</v>
      </c>
      <c r="T18" s="83"/>
      <c r="U18" s="77" t="s">
        <v>178</v>
      </c>
      <c r="V18" s="82">
        <v>2</v>
      </c>
      <c r="W18" s="82">
        <f>S18*V18</f>
        <v>0</v>
      </c>
      <c r="Y18" s="3"/>
      <c r="AD18" s="3"/>
    </row>
    <row r="19" spans="1:30" ht="15.75" customHeight="1">
      <c r="A19" s="47" t="s">
        <v>38</v>
      </c>
      <c r="B19" s="63"/>
      <c r="C19" s="46" t="s">
        <v>148</v>
      </c>
      <c r="D19" s="40"/>
      <c r="F19" s="21" t="s">
        <v>102</v>
      </c>
      <c r="G19" s="52"/>
      <c r="H19" s="21" t="s">
        <v>197</v>
      </c>
      <c r="I19" s="52"/>
      <c r="J19" s="120"/>
      <c r="K19" s="89" t="s">
        <v>165</v>
      </c>
      <c r="L19" s="171"/>
      <c r="M19" s="42"/>
      <c r="N19" s="99" t="s">
        <v>156</v>
      </c>
      <c r="O19" s="172"/>
      <c r="S19" s="106"/>
      <c r="T19" s="106"/>
      <c r="U19" s="107"/>
      <c r="V19" s="108"/>
      <c r="W19" s="109"/>
      <c r="Y19" s="3"/>
      <c r="AD19" s="3"/>
    </row>
    <row r="20" spans="1:30" ht="15.75" customHeight="1">
      <c r="A20" s="21" t="s">
        <v>5</v>
      </c>
      <c r="B20" s="61"/>
      <c r="C20" s="21" t="s">
        <v>4</v>
      </c>
      <c r="D20" s="37"/>
      <c r="I20" s="2"/>
      <c r="J20" s="120"/>
      <c r="K20" s="222" t="s">
        <v>166</v>
      </c>
      <c r="L20" s="223"/>
      <c r="M20" s="223"/>
      <c r="N20" s="224"/>
      <c r="O20" s="182"/>
      <c r="S20" s="81">
        <f>SUM(B29:B30,D29:D30)</f>
        <v>0</v>
      </c>
      <c r="T20" s="83"/>
      <c r="U20" s="77" t="s">
        <v>111</v>
      </c>
      <c r="V20" s="78">
        <v>3</v>
      </c>
      <c r="W20" s="82">
        <f>S20*V20</f>
        <v>0</v>
      </c>
      <c r="Y20" s="3"/>
      <c r="AD20" s="3"/>
    </row>
    <row r="21" spans="1:30" ht="15.75" customHeight="1">
      <c r="A21" s="21" t="s">
        <v>8</v>
      </c>
      <c r="B21" s="61"/>
      <c r="C21" s="21" t="s">
        <v>97</v>
      </c>
      <c r="D21" s="37"/>
      <c r="F21" s="47" t="s">
        <v>34</v>
      </c>
      <c r="G21" s="38"/>
      <c r="H21" s="46" t="s">
        <v>187</v>
      </c>
      <c r="I21" s="42"/>
      <c r="J21" s="137"/>
      <c r="S21" s="81">
        <f>SUM(G49:G54,I49:I53)</f>
        <v>0</v>
      </c>
      <c r="T21" s="83"/>
      <c r="U21" s="77" t="s">
        <v>124</v>
      </c>
      <c r="V21" s="78">
        <v>3</v>
      </c>
      <c r="W21" s="82">
        <f>S21*V21</f>
        <v>0</v>
      </c>
      <c r="Y21" s="3"/>
      <c r="AD21" s="3"/>
    </row>
    <row r="22" spans="1:30" ht="15.75" customHeight="1">
      <c r="A22" s="21" t="s">
        <v>3</v>
      </c>
      <c r="B22" s="65"/>
      <c r="C22" s="21"/>
      <c r="D22" s="196"/>
      <c r="F22" s="21" t="s">
        <v>99</v>
      </c>
      <c r="G22" s="37"/>
      <c r="H22" s="21" t="s">
        <v>16</v>
      </c>
      <c r="I22" s="37"/>
      <c r="J22" s="120"/>
      <c r="S22" s="113"/>
      <c r="T22" s="113"/>
      <c r="U22" s="114"/>
      <c r="V22" s="115"/>
      <c r="W22" s="115"/>
      <c r="Y22" s="3"/>
      <c r="AD22" s="3"/>
    </row>
    <row r="23" spans="1:30" ht="15.75" customHeight="1">
      <c r="A23" s="13"/>
      <c r="B23" s="66"/>
      <c r="F23" s="21" t="s">
        <v>152</v>
      </c>
      <c r="G23" s="37"/>
      <c r="H23" s="21" t="s">
        <v>15</v>
      </c>
      <c r="I23" s="37"/>
      <c r="J23" s="2"/>
      <c r="K23" t="s">
        <v>122</v>
      </c>
      <c r="S23" s="81">
        <f>SUM(L4:L9,O4:O9)</f>
        <v>0</v>
      </c>
      <c r="T23" s="96"/>
      <c r="U23" s="97" t="s">
        <v>123</v>
      </c>
      <c r="V23" s="105">
        <v>3.5</v>
      </c>
      <c r="W23" s="82">
        <f>S23*V23</f>
        <v>0</v>
      </c>
      <c r="Y23" s="3"/>
      <c r="AD23" s="3"/>
    </row>
    <row r="24" spans="1:30" ht="15.75" customHeight="1">
      <c r="A24" s="47" t="s">
        <v>168</v>
      </c>
      <c r="B24" s="63"/>
      <c r="C24" s="46" t="s">
        <v>148</v>
      </c>
      <c r="D24" s="40"/>
      <c r="F24" s="21" t="s">
        <v>70</v>
      </c>
      <c r="G24" s="37"/>
      <c r="H24" s="21" t="s">
        <v>91</v>
      </c>
      <c r="I24" s="37"/>
      <c r="J24" s="193"/>
      <c r="S24" s="102"/>
      <c r="T24" s="102"/>
      <c r="U24" s="103"/>
      <c r="V24" s="104"/>
      <c r="W24" s="104"/>
      <c r="Y24" s="3"/>
      <c r="AD24" s="3"/>
    </row>
    <row r="25" spans="1:30" ht="15.75" customHeight="1">
      <c r="A25" s="21" t="s">
        <v>9</v>
      </c>
      <c r="B25" s="61"/>
      <c r="C25" s="213" t="s">
        <v>194</v>
      </c>
      <c r="D25" s="37"/>
      <c r="F25" s="21" t="s">
        <v>103</v>
      </c>
      <c r="G25" s="37"/>
      <c r="H25" s="22" t="s">
        <v>134</v>
      </c>
      <c r="I25" s="37"/>
      <c r="J25" s="120"/>
      <c r="K25" s="11" t="s">
        <v>169</v>
      </c>
      <c r="S25" s="81">
        <f>SUM(G45:G46,I45:I46)</f>
        <v>0</v>
      </c>
      <c r="T25" s="83"/>
      <c r="U25" s="77" t="s">
        <v>170</v>
      </c>
      <c r="V25" s="105">
        <v>3.5</v>
      </c>
      <c r="W25" s="82">
        <f>S25*V25</f>
        <v>0</v>
      </c>
      <c r="Y25" s="3"/>
      <c r="AD25" s="3"/>
    </row>
    <row r="26" spans="1:30" ht="15.75" customHeight="1">
      <c r="A26" s="21" t="s">
        <v>10</v>
      </c>
      <c r="B26" s="61"/>
      <c r="C26" s="21"/>
      <c r="D26" s="196"/>
      <c r="F26" s="21" t="s">
        <v>17</v>
      </c>
      <c r="G26" s="37"/>
      <c r="H26" s="22" t="s">
        <v>198</v>
      </c>
      <c r="I26" s="37"/>
      <c r="J26" s="120"/>
      <c r="K26" s="199" t="s">
        <v>216</v>
      </c>
      <c r="S26" s="30"/>
      <c r="T26" s="30"/>
      <c r="U26" s="31"/>
      <c r="V26" s="57"/>
      <c r="W26" s="32"/>
      <c r="Y26" s="3"/>
      <c r="AD26" s="3"/>
    </row>
    <row r="27" spans="1:30" ht="15.75" customHeight="1">
      <c r="A27" s="13"/>
      <c r="B27" s="66"/>
      <c r="J27" s="137"/>
      <c r="S27" s="81">
        <f>SUM(O12)</f>
        <v>0</v>
      </c>
      <c r="T27" s="83"/>
      <c r="U27" s="77" t="s">
        <v>221</v>
      </c>
      <c r="V27" s="78">
        <v>6</v>
      </c>
      <c r="W27" s="82">
        <f>S27*V27</f>
        <v>0</v>
      </c>
      <c r="Y27" s="3"/>
      <c r="AD27" s="3"/>
    </row>
    <row r="28" spans="1:30" ht="15.75" customHeight="1">
      <c r="A28" s="47" t="s">
        <v>37</v>
      </c>
      <c r="B28" s="63"/>
      <c r="C28" s="46" t="s">
        <v>185</v>
      </c>
      <c r="D28" s="40"/>
      <c r="F28" s="47" t="s">
        <v>72</v>
      </c>
      <c r="G28" s="69"/>
      <c r="H28" s="43" t="s">
        <v>212</v>
      </c>
      <c r="I28" s="46"/>
      <c r="J28" s="137"/>
      <c r="K28" s="11" t="s">
        <v>173</v>
      </c>
      <c r="S28" s="33"/>
      <c r="T28" s="31"/>
      <c r="U28" s="31"/>
      <c r="V28" s="58"/>
      <c r="W28" s="33"/>
      <c r="Y28" s="3"/>
      <c r="AD28" s="3"/>
    </row>
    <row r="29" spans="1:30" ht="15.75" customHeight="1">
      <c r="A29" s="21" t="s">
        <v>7</v>
      </c>
      <c r="B29" s="61"/>
      <c r="C29" s="21" t="s">
        <v>47</v>
      </c>
      <c r="D29" s="37"/>
      <c r="F29" s="21" t="s">
        <v>171</v>
      </c>
      <c r="G29" s="61"/>
      <c r="H29" s="21" t="s">
        <v>193</v>
      </c>
      <c r="I29" s="37"/>
      <c r="J29" s="137"/>
      <c r="K29" s="199" t="s">
        <v>217</v>
      </c>
      <c r="S29" s="81">
        <f>SUM(L15:L17,O15:O16)</f>
        <v>0</v>
      </c>
      <c r="T29" s="83"/>
      <c r="U29" s="77" t="s">
        <v>167</v>
      </c>
      <c r="V29" s="78">
        <v>2</v>
      </c>
      <c r="W29" s="82">
        <f>S29*V29</f>
        <v>0</v>
      </c>
      <c r="Y29" s="3"/>
      <c r="AD29" s="3"/>
    </row>
    <row r="30" spans="1:30" ht="15.75" customHeight="1">
      <c r="A30" s="21" t="s">
        <v>1</v>
      </c>
      <c r="B30" s="61"/>
      <c r="C30" s="21" t="s">
        <v>46</v>
      </c>
      <c r="D30" s="37"/>
      <c r="F30" s="21" t="s">
        <v>104</v>
      </c>
      <c r="G30" s="61"/>
      <c r="H30" s="21" t="s">
        <v>83</v>
      </c>
      <c r="I30" s="37"/>
      <c r="J30" s="137"/>
      <c r="K30" s="199" t="s">
        <v>216</v>
      </c>
      <c r="S30" s="116"/>
      <c r="T30" s="116"/>
      <c r="U30" s="117"/>
      <c r="V30" s="118"/>
      <c r="W30" s="118"/>
      <c r="Y30" s="3"/>
      <c r="Z30" s="90"/>
      <c r="AD30" s="3"/>
    </row>
    <row r="31" spans="6:30" ht="15.75" customHeight="1">
      <c r="F31" s="21" t="s">
        <v>199</v>
      </c>
      <c r="G31" s="61"/>
      <c r="H31" s="21"/>
      <c r="I31" s="196"/>
      <c r="S31" s="81">
        <f>SUM(O20)</f>
        <v>0</v>
      </c>
      <c r="T31" s="81"/>
      <c r="U31" s="155" t="s">
        <v>157</v>
      </c>
      <c r="V31" s="82">
        <v>4</v>
      </c>
      <c r="W31" s="82">
        <f>S31*V31</f>
        <v>0</v>
      </c>
      <c r="Y31" s="3"/>
      <c r="AD31" s="3"/>
    </row>
    <row r="32" spans="1:30" ht="15.75" customHeight="1">
      <c r="A32" s="47" t="s">
        <v>36</v>
      </c>
      <c r="B32" s="63"/>
      <c r="C32" s="46" t="s">
        <v>148</v>
      </c>
      <c r="D32" s="40"/>
      <c r="F32" s="31"/>
      <c r="G32" s="125"/>
      <c r="H32" s="31"/>
      <c r="I32" s="126"/>
      <c r="J32" s="190"/>
      <c r="K32" s="11" t="s">
        <v>176</v>
      </c>
      <c r="S32" s="34"/>
      <c r="T32" s="34"/>
      <c r="U32" s="35"/>
      <c r="V32" s="36"/>
      <c r="W32" s="36"/>
      <c r="AD32" s="3"/>
    </row>
    <row r="33" spans="1:30" ht="15.75" customHeight="1">
      <c r="A33" s="14" t="s">
        <v>73</v>
      </c>
      <c r="B33" s="67"/>
      <c r="C33" s="14"/>
      <c r="D33" s="6"/>
      <c r="F33" s="124" t="s">
        <v>146</v>
      </c>
      <c r="G33" s="124"/>
      <c r="H33" s="210" t="s">
        <v>211</v>
      </c>
      <c r="I33" s="124"/>
      <c r="J33" s="120"/>
      <c r="K33" s="11" t="s">
        <v>177</v>
      </c>
      <c r="O33" s="214"/>
      <c r="S33" s="84">
        <f>SUM(S9,S14,S16,S17,S18,S20,S21,S23,S25,S27,S29,S31)</f>
        <v>0</v>
      </c>
      <c r="T33" s="85"/>
      <c r="U33" s="86" t="s">
        <v>81</v>
      </c>
      <c r="V33" s="87"/>
      <c r="W33" s="88">
        <f>SUM(W9+W14+W16+W17+W18+W20+W21+W23+W25+W27+W29+W31)</f>
        <v>0</v>
      </c>
      <c r="Y33" s="11" t="s">
        <v>149</v>
      </c>
      <c r="AD33" s="3"/>
    </row>
    <row r="34" spans="1:30" ht="15.75" customHeight="1">
      <c r="A34" s="21" t="s">
        <v>48</v>
      </c>
      <c r="B34" s="61"/>
      <c r="C34" s="45" t="s">
        <v>113</v>
      </c>
      <c r="D34" s="37"/>
      <c r="F34" s="21" t="s">
        <v>150</v>
      </c>
      <c r="G34" s="61"/>
      <c r="H34" s="21" t="s">
        <v>147</v>
      </c>
      <c r="I34" s="37"/>
      <c r="J34" s="120"/>
      <c r="AD34" s="3"/>
    </row>
    <row r="35" spans="1:30" ht="15.75" customHeight="1">
      <c r="A35" s="21" t="s">
        <v>21</v>
      </c>
      <c r="B35" s="61"/>
      <c r="C35" s="21" t="s">
        <v>114</v>
      </c>
      <c r="D35" s="37"/>
      <c r="F35" s="21" t="s">
        <v>132</v>
      </c>
      <c r="G35" s="61"/>
      <c r="H35" s="136" t="s">
        <v>44</v>
      </c>
      <c r="I35" s="149"/>
      <c r="J35" s="137"/>
      <c r="Z35" s="3"/>
      <c r="AA35" s="3"/>
      <c r="AD35" s="3"/>
    </row>
    <row r="36" spans="1:30" ht="15.75" customHeight="1">
      <c r="A36" s="21" t="s">
        <v>112</v>
      </c>
      <c r="B36" s="61"/>
      <c r="C36" s="21" t="s">
        <v>184</v>
      </c>
      <c r="D36" s="37"/>
      <c r="F36" s="21" t="s">
        <v>204</v>
      </c>
      <c r="G36" s="61"/>
      <c r="H36" s="10" t="s">
        <v>191</v>
      </c>
      <c r="I36" s="37"/>
      <c r="J36" s="137"/>
      <c r="K36" t="s">
        <v>151</v>
      </c>
      <c r="S36" s="130" t="s">
        <v>144</v>
      </c>
      <c r="T36" s="127"/>
      <c r="U36" s="129"/>
      <c r="V36" s="131">
        <v>0.1</v>
      </c>
      <c r="W36" s="82">
        <f>MIN(W33*V36,10)</f>
        <v>0</v>
      </c>
      <c r="Z36" s="3"/>
      <c r="AA36" s="3"/>
      <c r="AD36" s="3"/>
    </row>
    <row r="37" spans="1:27" ht="15.75" customHeight="1">
      <c r="A37" s="21" t="s">
        <v>20</v>
      </c>
      <c r="B37" s="68"/>
      <c r="C37" s="21" t="s">
        <v>74</v>
      </c>
      <c r="D37" s="48"/>
      <c r="F37" s="21" t="s">
        <v>205</v>
      </c>
      <c r="G37" s="61"/>
      <c r="H37" s="21" t="s">
        <v>206</v>
      </c>
      <c r="I37" s="37"/>
      <c r="J37" s="187"/>
      <c r="P37" s="11"/>
      <c r="S37" s="220" t="s">
        <v>138</v>
      </c>
      <c r="T37" s="221"/>
      <c r="U37" s="221"/>
      <c r="V37" s="221"/>
      <c r="W37" s="221"/>
      <c r="Z37" s="3"/>
      <c r="AA37" s="3"/>
    </row>
    <row r="38" spans="1:27" ht="15.75" customHeight="1">
      <c r="A38" s="21" t="s">
        <v>115</v>
      </c>
      <c r="B38" s="61"/>
      <c r="C38" s="21" t="s">
        <v>19</v>
      </c>
      <c r="D38" s="49"/>
      <c r="F38" s="21" t="s">
        <v>153</v>
      </c>
      <c r="G38" s="61"/>
      <c r="H38" s="21" t="s">
        <v>207</v>
      </c>
      <c r="I38" s="37"/>
      <c r="J38" s="191"/>
      <c r="K38" s="156" t="s">
        <v>218</v>
      </c>
      <c r="L38" s="156"/>
      <c r="M38" s="178"/>
      <c r="N38" s="157"/>
      <c r="O38" s="157"/>
      <c r="S38" s="146" t="s">
        <v>174</v>
      </c>
      <c r="T38" s="147"/>
      <c r="U38" s="147"/>
      <c r="V38" s="147"/>
      <c r="W38" s="147"/>
      <c r="Z38" s="3"/>
      <c r="AA38" s="3"/>
    </row>
    <row r="39" spans="1:23" ht="15.75" customHeight="1">
      <c r="A39" s="23" t="s">
        <v>49</v>
      </c>
      <c r="B39" s="68"/>
      <c r="C39" s="21" t="s">
        <v>86</v>
      </c>
      <c r="D39" s="68"/>
      <c r="E39" s="1"/>
      <c r="J39" s="137"/>
      <c r="L39"/>
      <c r="N39" s="156"/>
      <c r="O39" s="156"/>
      <c r="S39" s="146" t="s">
        <v>175</v>
      </c>
      <c r="T39" s="163"/>
      <c r="U39" s="163"/>
      <c r="V39" s="147"/>
      <c r="W39" s="147"/>
    </row>
    <row r="40" spans="1:25" ht="15.75" customHeight="1">
      <c r="A40" s="23" t="s">
        <v>18</v>
      </c>
      <c r="B40" s="68"/>
      <c r="C40" s="21"/>
      <c r="D40" s="217"/>
      <c r="F40" s="135" t="s">
        <v>145</v>
      </c>
      <c r="G40" s="135"/>
      <c r="H40" s="44" t="s">
        <v>187</v>
      </c>
      <c r="I40" s="135"/>
      <c r="J40" s="194"/>
      <c r="K40" s="156" t="s">
        <v>219</v>
      </c>
      <c r="L40" s="156"/>
      <c r="M40" s="178"/>
      <c r="N40" s="195"/>
      <c r="O40" s="2"/>
      <c r="S40" s="146"/>
      <c r="T40" s="147"/>
      <c r="U40" s="147"/>
      <c r="V40" s="147"/>
      <c r="W40" s="147"/>
      <c r="Y40" s="3"/>
    </row>
    <row r="41" spans="1:25" ht="15.75" customHeight="1">
      <c r="A41" s="225" t="s">
        <v>127</v>
      </c>
      <c r="B41" s="225"/>
      <c r="C41" s="19"/>
      <c r="D41" s="10"/>
      <c r="F41" s="140" t="s">
        <v>161</v>
      </c>
      <c r="G41" s="150"/>
      <c r="H41" s="140" t="s">
        <v>162</v>
      </c>
      <c r="I41" s="150"/>
      <c r="J41" s="137"/>
      <c r="K41" s="164"/>
      <c r="L41" s="164"/>
      <c r="M41" s="179"/>
      <c r="N41" s="156"/>
      <c r="O41" s="156"/>
      <c r="S41" s="130" t="s">
        <v>135</v>
      </c>
      <c r="T41" s="127"/>
      <c r="U41" s="127"/>
      <c r="V41" s="128"/>
      <c r="W41" s="82">
        <f>SUM(W33+W36)</f>
        <v>0</v>
      </c>
      <c r="Y41" s="3"/>
    </row>
    <row r="42" spans="1:29" ht="15.75" customHeight="1">
      <c r="A42" s="21" t="s">
        <v>27</v>
      </c>
      <c r="B42" s="61"/>
      <c r="C42" s="21" t="s">
        <v>26</v>
      </c>
      <c r="D42" s="37"/>
      <c r="F42" s="45" t="s">
        <v>163</v>
      </c>
      <c r="G42" s="151"/>
      <c r="H42" s="45" t="s">
        <v>164</v>
      </c>
      <c r="I42" s="151"/>
      <c r="J42" s="137"/>
      <c r="K42" s="156" t="s">
        <v>220</v>
      </c>
      <c r="L42" s="156"/>
      <c r="M42" s="180"/>
      <c r="N42" s="164"/>
      <c r="O42" s="164"/>
      <c r="R42" s="10"/>
      <c r="S42" s="35" t="s">
        <v>186</v>
      </c>
      <c r="T42" s="144"/>
      <c r="U42" s="144"/>
      <c r="V42" s="145"/>
      <c r="W42" s="36"/>
      <c r="Y42" s="3"/>
      <c r="AC42" s="3"/>
    </row>
    <row r="43" spans="1:30" ht="15.75" customHeight="1">
      <c r="A43" s="21" t="s">
        <v>22</v>
      </c>
      <c r="B43" s="61"/>
      <c r="C43" s="24"/>
      <c r="D43" s="196"/>
      <c r="F43" s="31"/>
      <c r="G43" s="185"/>
      <c r="H43" s="31"/>
      <c r="I43" s="186"/>
      <c r="K43" s="156" t="s">
        <v>107</v>
      </c>
      <c r="L43" s="156"/>
      <c r="M43" s="180"/>
      <c r="N43" s="156"/>
      <c r="O43" s="156"/>
      <c r="R43" s="2"/>
      <c r="S43" s="35"/>
      <c r="T43" s="144"/>
      <c r="U43" s="144"/>
      <c r="V43" s="145"/>
      <c r="W43" s="36"/>
      <c r="Y43" s="3"/>
      <c r="AB43" s="3"/>
      <c r="AC43" s="3"/>
      <c r="AD43" s="3"/>
    </row>
    <row r="44" spans="1:29" ht="15.75" customHeight="1">
      <c r="A44" s="21" t="s">
        <v>23</v>
      </c>
      <c r="B44" s="61"/>
      <c r="C44" s="21" t="s">
        <v>126</v>
      </c>
      <c r="D44" s="37"/>
      <c r="F44" s="47" t="s">
        <v>140</v>
      </c>
      <c r="G44" s="41"/>
      <c r="H44" s="46" t="s">
        <v>121</v>
      </c>
      <c r="I44" s="46"/>
      <c r="J44" s="192"/>
      <c r="K44" s="166"/>
      <c r="L44" s="166"/>
      <c r="M44" s="166"/>
      <c r="Q44" s="10"/>
      <c r="T44" s="144"/>
      <c r="U44" s="173"/>
      <c r="V44" s="145"/>
      <c r="W44" s="36"/>
      <c r="X44" s="3"/>
      <c r="AB44" s="3"/>
      <c r="AC44" s="3"/>
    </row>
    <row r="45" spans="1:29" ht="15.75" customHeight="1">
      <c r="A45" s="138" t="s">
        <v>75</v>
      </c>
      <c r="B45"/>
      <c r="F45" s="21" t="s">
        <v>141</v>
      </c>
      <c r="G45" s="121"/>
      <c r="H45" s="21" t="s">
        <v>142</v>
      </c>
      <c r="I45" s="122"/>
      <c r="J45" s="188"/>
      <c r="L45"/>
      <c r="M45" s="56"/>
      <c r="Q45" s="10"/>
      <c r="S45" s="164"/>
      <c r="T45" s="157"/>
      <c r="U45" s="157"/>
      <c r="V45" s="145"/>
      <c r="W45" s="36"/>
      <c r="X45" s="3"/>
      <c r="AA45" s="3"/>
      <c r="AB45" s="3"/>
      <c r="AC45" s="3"/>
    </row>
    <row r="46" spans="1:24" ht="15.75" customHeight="1">
      <c r="A46" s="21" t="s">
        <v>29</v>
      </c>
      <c r="B46" s="148"/>
      <c r="C46" s="21" t="s">
        <v>51</v>
      </c>
      <c r="D46" s="152"/>
      <c r="F46" s="21" t="s">
        <v>154</v>
      </c>
      <c r="G46" s="121"/>
      <c r="H46" s="21" t="s">
        <v>143</v>
      </c>
      <c r="I46" s="123"/>
      <c r="J46" s="188"/>
      <c r="K46" s="219"/>
      <c r="L46" s="219"/>
      <c r="M46" s="219"/>
      <c r="Q46" s="10"/>
      <c r="X46" s="3"/>
    </row>
    <row r="47" spans="1:24" ht="15.75" customHeight="1">
      <c r="A47" s="21" t="s">
        <v>50</v>
      </c>
      <c r="B47" s="37"/>
      <c r="C47" s="21" t="s">
        <v>28</v>
      </c>
      <c r="D47" s="37"/>
      <c r="J47" s="188"/>
      <c r="K47" s="215" t="s">
        <v>215</v>
      </c>
      <c r="L47" s="215"/>
      <c r="M47" s="215"/>
      <c r="N47" s="216"/>
      <c r="O47" s="216"/>
      <c r="P47" s="216"/>
      <c r="Q47" s="216"/>
      <c r="R47" s="216"/>
      <c r="S47" s="216"/>
      <c r="T47" s="216"/>
      <c r="U47" s="216"/>
      <c r="X47" s="3"/>
    </row>
    <row r="48" spans="1:29" ht="15.75" customHeight="1">
      <c r="A48" s="15" t="s">
        <v>76</v>
      </c>
      <c r="B48" s="51"/>
      <c r="C48" s="19"/>
      <c r="D48" s="26"/>
      <c r="F48" s="47" t="s">
        <v>120</v>
      </c>
      <c r="G48" s="70"/>
      <c r="H48" s="46" t="s">
        <v>185</v>
      </c>
      <c r="I48" s="40"/>
      <c r="J48" s="119"/>
      <c r="L48"/>
      <c r="M48" s="56"/>
      <c r="Q48" s="10"/>
      <c r="X48" s="3"/>
      <c r="AA48" s="3"/>
      <c r="AB48" s="3"/>
      <c r="AC48" s="3"/>
    </row>
    <row r="49" spans="1:29" ht="15.75" customHeight="1">
      <c r="A49" s="25" t="s">
        <v>42</v>
      </c>
      <c r="B49" s="37"/>
      <c r="C49" s="21" t="s">
        <v>52</v>
      </c>
      <c r="D49" s="37"/>
      <c r="F49" s="21" t="s">
        <v>68</v>
      </c>
      <c r="G49" s="61"/>
      <c r="H49" s="98" t="s">
        <v>66</v>
      </c>
      <c r="I49" s="53"/>
      <c r="J49" s="190"/>
      <c r="L49"/>
      <c r="M49" s="59"/>
      <c r="N49" s="216" t="s">
        <v>214</v>
      </c>
      <c r="O49" s="216"/>
      <c r="P49" s="216"/>
      <c r="Q49" s="216"/>
      <c r="R49" s="216"/>
      <c r="S49" s="216"/>
      <c r="X49" s="3"/>
      <c r="AB49" s="3"/>
      <c r="AC49" s="3"/>
    </row>
    <row r="50" spans="1:17" ht="15.75" customHeight="1">
      <c r="A50" s="15" t="s">
        <v>188</v>
      </c>
      <c r="B50" s="51"/>
      <c r="C50" s="19"/>
      <c r="D50" s="26"/>
      <c r="F50" s="21" t="s">
        <v>32</v>
      </c>
      <c r="G50" s="61"/>
      <c r="H50" s="98" t="s">
        <v>67</v>
      </c>
      <c r="I50" s="53"/>
      <c r="J50" s="189"/>
      <c r="L50"/>
      <c r="M50" s="177"/>
      <c r="O50" s="10"/>
      <c r="Q50" s="10"/>
    </row>
    <row r="51" spans="1:17" ht="15.75" customHeight="1">
      <c r="A51" s="25" t="s">
        <v>90</v>
      </c>
      <c r="B51" s="37"/>
      <c r="C51" s="21" t="s">
        <v>24</v>
      </c>
      <c r="D51" s="37"/>
      <c r="F51" s="21" t="s">
        <v>110</v>
      </c>
      <c r="G51" s="61"/>
      <c r="H51" s="98" t="s">
        <v>183</v>
      </c>
      <c r="I51" s="53"/>
      <c r="J51" s="11"/>
      <c r="K51" s="59"/>
      <c r="L51"/>
      <c r="N51" s="59"/>
      <c r="Q51" s="165" t="s">
        <v>172</v>
      </c>
    </row>
    <row r="52" spans="1:22" ht="15.75" customHeight="1">
      <c r="A52" s="21" t="s">
        <v>55</v>
      </c>
      <c r="B52" s="37"/>
      <c r="C52" s="21" t="s">
        <v>57</v>
      </c>
      <c r="D52" s="37"/>
      <c r="F52" s="21" t="s">
        <v>109</v>
      </c>
      <c r="G52" s="61"/>
      <c r="H52" s="98" t="s">
        <v>85</v>
      </c>
      <c r="I52" s="53"/>
      <c r="J52" s="11"/>
      <c r="K52" s="162"/>
      <c r="L52"/>
      <c r="N52" s="59"/>
      <c r="Q52" s="132"/>
      <c r="T52" s="56"/>
      <c r="U52" s="156"/>
      <c r="V52" s="156"/>
    </row>
    <row r="53" spans="1:22" ht="15.75" customHeight="1">
      <c r="A53" s="21" t="s">
        <v>56</v>
      </c>
      <c r="B53" s="37"/>
      <c r="C53" s="21" t="s">
        <v>58</v>
      </c>
      <c r="D53" s="37"/>
      <c r="F53" s="21" t="s">
        <v>84</v>
      </c>
      <c r="G53" s="61"/>
      <c r="H53" s="98" t="s">
        <v>200</v>
      </c>
      <c r="I53" s="53"/>
      <c r="J53" s="91"/>
      <c r="K53" s="59"/>
      <c r="L53"/>
      <c r="M53" s="133"/>
      <c r="O53" s="2"/>
      <c r="P53" s="10"/>
      <c r="T53" s="59"/>
      <c r="U53" s="3"/>
      <c r="V53" s="3"/>
    </row>
    <row r="54" spans="6:24" ht="15.75" customHeight="1">
      <c r="F54" s="21" t="s">
        <v>208</v>
      </c>
      <c r="G54" s="61"/>
      <c r="H54" s="21"/>
      <c r="I54" s="197"/>
      <c r="J54" s="101"/>
      <c r="K54" s="59"/>
      <c r="L54"/>
      <c r="O54" s="2"/>
      <c r="P54" s="3"/>
      <c r="Q54" s="10"/>
      <c r="R54" s="11" t="s">
        <v>160</v>
      </c>
      <c r="S54" s="10"/>
      <c r="T54" s="56"/>
      <c r="V54" s="3"/>
      <c r="X54" s="3"/>
    </row>
    <row r="55" spans="7:24" ht="15.75" customHeight="1">
      <c r="G55" s="2"/>
      <c r="I55" s="110"/>
      <c r="J55" s="100"/>
      <c r="K55" s="59"/>
      <c r="L55"/>
      <c r="O55" s="2"/>
      <c r="Q55" s="10"/>
      <c r="R55" s="11"/>
      <c r="U55" s="56"/>
      <c r="V55"/>
      <c r="W55" s="3"/>
      <c r="X55" s="3"/>
    </row>
    <row r="56" spans="7:24" ht="15.75" customHeight="1">
      <c r="G56" s="2"/>
      <c r="J56" s="112"/>
      <c r="Q56" s="10"/>
      <c r="U56" s="56"/>
      <c r="V56"/>
      <c r="X56" s="3"/>
    </row>
    <row r="57" spans="10:30" ht="15.75" customHeight="1">
      <c r="J57" s="93"/>
      <c r="Q57" s="10"/>
      <c r="S57" s="2"/>
      <c r="T57" s="2"/>
      <c r="U57" s="56"/>
      <c r="V57"/>
      <c r="X57" s="3"/>
      <c r="AD57" s="3"/>
    </row>
    <row r="58" spans="8:22" ht="15.75" customHeight="1">
      <c r="H58" s="11"/>
      <c r="P58" s="2"/>
      <c r="U58" s="56"/>
      <c r="V58"/>
    </row>
    <row r="59" spans="21:22" ht="15.75" customHeight="1">
      <c r="U59" s="56"/>
      <c r="V59"/>
    </row>
    <row r="60" ht="15.75" customHeight="1"/>
    <row r="61" spans="22:31" ht="15.75" customHeight="1">
      <c r="V61"/>
      <c r="AE61" s="3"/>
    </row>
    <row r="62" ht="13.5" customHeight="1">
      <c r="AE62" s="3"/>
    </row>
    <row r="63" spans="17:31" ht="13.5" customHeight="1">
      <c r="Q63" s="10"/>
      <c r="R63" s="10"/>
      <c r="AE63" s="3"/>
    </row>
    <row r="64" spans="5:31" ht="13.5" customHeight="1">
      <c r="E64" s="4"/>
      <c r="AE64" s="3"/>
    </row>
    <row r="65" ht="13.5" customHeight="1">
      <c r="E65" s="4"/>
    </row>
    <row r="66" ht="13.5" customHeight="1">
      <c r="AE66" s="3"/>
    </row>
    <row r="67" spans="5:31" ht="13.5" customHeight="1">
      <c r="E67" s="4"/>
      <c r="AE67" s="3"/>
    </row>
    <row r="68" ht="13.5" customHeight="1">
      <c r="E68" s="4"/>
    </row>
    <row r="69" spans="5:14" ht="13.5" customHeight="1">
      <c r="E69" s="1"/>
      <c r="N69" s="11" t="s">
        <v>213</v>
      </c>
    </row>
    <row r="70" spans="5:24" ht="13.5" customHeight="1">
      <c r="E70" s="4"/>
      <c r="X70" s="10"/>
    </row>
    <row r="71" ht="14.25">
      <c r="X71" s="10"/>
    </row>
    <row r="104" ht="13.5" customHeight="1"/>
  </sheetData>
  <sheetProtection sheet="1"/>
  <mergeCells count="6">
    <mergeCell ref="A1:D1"/>
    <mergeCell ref="K1:O1"/>
    <mergeCell ref="K46:M46"/>
    <mergeCell ref="S37:W37"/>
    <mergeCell ref="K20:N20"/>
    <mergeCell ref="A41:B41"/>
  </mergeCells>
  <printOptions/>
  <pageMargins left="0.1968503937007874" right="0.1968503937007874" top="0.1968503937007874" bottom="0.1968503937007874" header="0" footer="0"/>
  <pageSetup fitToHeight="0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herrmann</dc:creator>
  <cp:keywords/>
  <dc:description/>
  <cp:lastModifiedBy>Famille Herrmann</cp:lastModifiedBy>
  <cp:lastPrinted>2024-03-17T14:17:51Z</cp:lastPrinted>
  <dcterms:created xsi:type="dcterms:W3CDTF">2008-03-12T16:59:50Z</dcterms:created>
  <dcterms:modified xsi:type="dcterms:W3CDTF">2024-03-17T14:23:01Z</dcterms:modified>
  <cp:category/>
  <cp:version/>
  <cp:contentType/>
  <cp:contentStatus/>
</cp:coreProperties>
</file>